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รายงานผล" sheetId="1" r:id="rId1"/>
  </sheets>
  <definedNames>
    <definedName name="_xlnm.Print_Titles" localSheetId="0">'รายงานผล'!$1:$3</definedName>
  </definedNames>
  <calcPr fullCalcOnLoad="1"/>
</workbook>
</file>

<file path=xl/sharedStrings.xml><?xml version="1.0" encoding="utf-8"?>
<sst xmlns="http://schemas.openxmlformats.org/spreadsheetml/2006/main" count="116" uniqueCount="59">
  <si>
    <t>องค์การบริหารส่วนตำบลโคกสนวน</t>
  </si>
  <si>
    <t>อำเภอชำนิ  จังหวัดบุรีรัมย์</t>
  </si>
  <si>
    <t>งบประมาณอนุมัติ
(บาท)</t>
  </si>
  <si>
    <t>โอนเพิ่ม
(บาท)</t>
  </si>
  <si>
    <t>โอนลด
(บาท)</t>
  </si>
  <si>
    <t>ผูกพัน
(บาท)</t>
  </si>
  <si>
    <t>งบประมาณคงเหลือ
(บาท)</t>
  </si>
  <si>
    <t>งบกลาง</t>
  </si>
  <si>
    <t>งานบริหารงานคลัง</t>
  </si>
  <si>
    <t>รวมงานบริการสาธารณสุขและงานสาธารณสุขอื่น</t>
  </si>
  <si>
    <t>รวมทั้งหมด</t>
  </si>
  <si>
    <t>รายงานผลการใช้จ่ายงบประมาณประจำปี  พ.ศ.  2564</t>
  </si>
  <si>
    <t>งบประมาณที่เบิกจ่าย</t>
  </si>
  <si>
    <t>จำนวนเงิน</t>
  </si>
  <si>
    <t>ร้อยละ</t>
  </si>
  <si>
    <t>งบประมาณทั้งสิ้น</t>
  </si>
  <si>
    <t>แผนงาน/งาน</t>
  </si>
  <si>
    <t>งานบริหารทั่วไป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</si>
  <si>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</si>
  <si>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</si>
  <si>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</si>
  <si>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</si>
  <si>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งานศูนย์บริการสาธารณสุข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</si>
  <si>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</si>
  <si>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</si>
  <si>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งานไฟฟ้าถนน</t>
  </si>
  <si>
    <t>งานศาสนาวัฒนธรรมท้องถิ่น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</si>
  <si>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</si>
  <si>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</si>
  <si>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</si>
  <si>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</si>
  <si>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แผนงานบริหารงานทั่วไป</t>
  </si>
  <si>
    <t>แผนงานรักษาความสงบภายใน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</si>
  <si>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</si>
  <si>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</si>
  <si>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</si>
  <si>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แผนงานความเข้มแข็งของชุมชน</t>
  </si>
  <si>
    <t>แผนงานการศาสนาวัฒนธรรมและนันทนาการ</t>
  </si>
  <si>
    <t>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</si>
  <si>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</si>
  <si>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</si>
  <si>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 xml:space="preserve">ปีงบประมาณ  พ.ศ.  2564  องค์การบริหารส่วนตำบลโคกสนวน  ได้ตั้งประมาณจ่ายจากรายได้ที่จัดเก็บเอง  หมวดภาษีจัดสรร  และหมวดเงินอุดหนุนทั่วไป   </t>
  </si>
  <si>
    <t>เป็นจำนวนเงินทั้งสิ้น   27,631,200  บาท</t>
  </si>
  <si>
    <t xml:space="preserve">ผลการเบิกจ่ายงบประมาณรายจ่ายประจำปี  พ.ศ.  2564  มีการเบิกจ่ายจากรายได้จัดเก็บเอง  หมวดภาษีจัดสรร และหมวดเงินอุดหนุนทั่วไป  </t>
  </si>
  <si>
    <t>จำนวน  22,806,243.77  บาท  คิดเป็นร้อยละ  82.71  ของงบประมาณที่ตั้งไว้  การเบิกจ่ายจำแนกตามแผนงานดังนี้</t>
  </si>
  <si>
    <t>บาท</t>
  </si>
  <si>
    <t>มีผลการเบิกจ่าย  จำนวน</t>
  </si>
  <si>
    <t>คิดเป็นร้อยละ</t>
  </si>
  <si>
    <t>แผนงานการรักษาความสงบภายใน</t>
  </si>
  <si>
    <t>แผนงานงบกลาง</t>
  </si>
  <si>
    <t>ปัญหาและอุปสรรค</t>
  </si>
  <si>
    <t>มีการเปลี่ยนแปลงระบียบ  กฎหมาย มติคณะรัฐมนตรี  ทำให้การดำเนินการล่าช้า</t>
  </si>
  <si>
    <t>การแจ้งหนังสือสั่งการต่าง ๆ จากหน่วยงานอื่นๆ  ล่าช้า</t>
  </si>
  <si>
    <t>แนวทางการแก้ไข</t>
  </si>
  <si>
    <t>แต่งตั้งคณะทำงานในการติดตามการใช้งบประมาณรายจ่ายประจำปี ให้ดำเนินการได้อย่างต่อเนื่อง</t>
  </si>
  <si>
    <t>ให้คำแนะนำในการทำงานแก่ผู้ใต้บังคับบัญชา</t>
  </si>
  <si>
    <t>ข้อเสนอแนะ</t>
  </si>
  <si>
    <t>ควรมีการประชุมเพื่อปรึกษาหารือในการดำเนินการโครงการต่างๆ  เพื่อให้เกิดประสิทธิภาพในการทำงาน</t>
  </si>
  <si>
    <t>กำชับส่วนราชการให้มีการจัดทแผนการดำเนินงานและแผนการใช้จ่ายเงินให้เป็นปัจจุบัน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</si>
</sst>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41E]#,##0.00;\-#,##0.00"/>
    <numFmt numFmtId="181" formatCode="#,##0.00_ ;\-#,##0.00\ "/>
    <numFmt numFmtId="182" formatCode="0.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9" fillId="33" borderId="11" xfId="0" applyFont="1" applyFill="1" applyBorder="1" applyAlignment="1" applyProtection="1">
      <alignment horizontal="center" vertical="center" wrapText="1" readingOrder="1"/>
      <protection locked="0"/>
    </xf>
    <xf numFmtId="0" fontId="19" fillId="33" borderId="12" xfId="0" applyFont="1" applyFill="1" applyBorder="1" applyAlignment="1" applyProtection="1">
      <alignment horizontal="center" vertical="center" wrapText="1" readingOrder="1"/>
      <protection locked="0"/>
    </xf>
    <xf numFmtId="0" fontId="19" fillId="33" borderId="13" xfId="0" applyFont="1" applyFill="1" applyBorder="1" applyAlignment="1" applyProtection="1">
      <alignment horizontal="center" vertical="center" wrapText="1" readingOrder="1"/>
      <protection locked="0"/>
    </xf>
    <xf numFmtId="0" fontId="19" fillId="33" borderId="14" xfId="0" applyFont="1" applyFill="1" applyBorder="1" applyAlignment="1" applyProtection="1">
      <alignment horizontal="center" vertical="center" wrapText="1" readingOrder="1"/>
      <protection locked="0"/>
    </xf>
    <xf numFmtId="0" fontId="19" fillId="34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 applyProtection="1">
      <alignment horizontal="center" vertical="center" wrapText="1" readingOrder="1"/>
      <protection locked="0"/>
    </xf>
    <xf numFmtId="0" fontId="19" fillId="33" borderId="16" xfId="0" applyFont="1" applyFill="1" applyBorder="1" applyAlignment="1" applyProtection="1">
      <alignment horizontal="center" vertical="center" wrapText="1" readingOrder="1"/>
      <protection locked="0"/>
    </xf>
    <xf numFmtId="0" fontId="19" fillId="33" borderId="17" xfId="0" applyFont="1" applyFill="1" applyBorder="1" applyAlignment="1" applyProtection="1">
      <alignment horizontal="center" vertical="center" wrapText="1" readingOrder="1"/>
      <protection locked="0"/>
    </xf>
    <xf numFmtId="0" fontId="19" fillId="33" borderId="18" xfId="0" applyFont="1" applyFill="1" applyBorder="1" applyAlignment="1" applyProtection="1">
      <alignment horizontal="center" vertical="center" wrapText="1" readingOrder="1"/>
      <protection locked="0"/>
    </xf>
    <xf numFmtId="0" fontId="19" fillId="33" borderId="13" xfId="0" applyFont="1" applyFill="1" applyBorder="1" applyAlignment="1" applyProtection="1">
      <alignment horizontal="center" vertical="center" wrapText="1" readingOrder="1"/>
      <protection locked="0"/>
    </xf>
    <xf numFmtId="0" fontId="19" fillId="33" borderId="19" xfId="0" applyFont="1" applyFill="1" applyBorder="1" applyAlignment="1" applyProtection="1">
      <alignment horizontal="center" vertical="center" wrapText="1" readingOrder="1"/>
      <protection locked="0"/>
    </xf>
    <xf numFmtId="0" fontId="19" fillId="33" borderId="20" xfId="0" applyFont="1" applyFill="1" applyBorder="1" applyAlignment="1" applyProtection="1">
      <alignment horizontal="center" vertical="center" wrapText="1" readingOrder="1"/>
      <protection locked="0"/>
    </xf>
    <xf numFmtId="0" fontId="18" fillId="0" borderId="13" xfId="0" applyFont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 wrapText="1" readingOrder="1"/>
      <protection locked="0"/>
    </xf>
    <xf numFmtId="0" fontId="19" fillId="0" borderId="21" xfId="0" applyFont="1" applyBorder="1" applyAlignment="1" applyProtection="1">
      <alignment horizontal="left" vertical="center" wrapText="1" readingOrder="1"/>
      <protection locked="0"/>
    </xf>
    <xf numFmtId="0" fontId="19" fillId="0" borderId="20" xfId="0" applyFont="1" applyBorder="1" applyAlignment="1" applyProtection="1">
      <alignment horizontal="left" vertical="center" wrapText="1" readingOrder="1"/>
      <protection locked="0"/>
    </xf>
    <xf numFmtId="180" fontId="19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19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18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19" fillId="0" borderId="19" xfId="0" applyNumberFormat="1" applyFont="1" applyBorder="1" applyAlignment="1" applyProtection="1">
      <alignment horizontal="right" vertical="center" wrapText="1" readingOrder="1"/>
      <protection locked="0"/>
    </xf>
    <xf numFmtId="180" fontId="19" fillId="0" borderId="20" xfId="0" applyNumberFormat="1" applyFont="1" applyBorder="1" applyAlignment="1" applyProtection="1">
      <alignment horizontal="right" vertical="center" wrapText="1" readingOrder="1"/>
      <protection locked="0"/>
    </xf>
    <xf numFmtId="2" fontId="18" fillId="0" borderId="13" xfId="0" applyNumberFormat="1" applyFont="1" applyBorder="1" applyAlignment="1">
      <alignment vertical="center"/>
    </xf>
    <xf numFmtId="180" fontId="19" fillId="0" borderId="19" xfId="0" applyNumberFormat="1" applyFont="1" applyBorder="1" applyAlignment="1" applyProtection="1">
      <alignment horizontal="center" vertical="center" wrapText="1" readingOrder="1"/>
      <protection locked="0"/>
    </xf>
    <xf numFmtId="180" fontId="19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13" xfId="0" applyFont="1" applyBorder="1" applyAlignment="1" applyProtection="1">
      <alignment vertical="center" wrapText="1" readingOrder="1"/>
      <protection locked="0"/>
    </xf>
    <xf numFmtId="0" fontId="18" fillId="0" borderId="13" xfId="0" applyFont="1" applyBorder="1" applyAlignment="1">
      <alignment horizontal="right" vertical="center"/>
    </xf>
    <xf numFmtId="2" fontId="18" fillId="0" borderId="13" xfId="0" applyNumberFormat="1" applyFont="1" applyBorder="1" applyAlignment="1">
      <alignment horizontal="right" vertical="center"/>
    </xf>
    <xf numFmtId="0" fontId="19" fillId="34" borderId="13" xfId="0" applyFont="1" applyFill="1" applyBorder="1" applyAlignment="1" applyProtection="1">
      <alignment horizontal="center" vertical="center" wrapText="1" readingOrder="1"/>
      <protection locked="0"/>
    </xf>
    <xf numFmtId="180" fontId="19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180" fontId="19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180" fontId="19" fillId="34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19" fillId="34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34" borderId="13" xfId="0" applyFont="1" applyFill="1" applyBorder="1" applyAlignment="1">
      <alignment vertical="center"/>
    </xf>
    <xf numFmtId="2" fontId="19" fillId="34" borderId="13" xfId="0" applyNumberFormat="1" applyFont="1" applyFill="1" applyBorder="1" applyAlignment="1">
      <alignment vertical="center"/>
    </xf>
    <xf numFmtId="180" fontId="19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Border="1" applyAlignment="1">
      <alignment vertical="center"/>
    </xf>
    <xf numFmtId="178" fontId="18" fillId="0" borderId="0" xfId="36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8" fillId="0" borderId="0" xfId="0" applyNumberFormat="1" applyFont="1" applyAlignment="1">
      <alignment vertical="center"/>
    </xf>
    <xf numFmtId="0" fontId="18" fillId="0" borderId="0" xfId="0" applyFont="1" applyBorder="1" applyAlignment="1" applyProtection="1">
      <alignment vertical="center" wrapText="1" readingOrder="1"/>
      <protection locked="0"/>
    </xf>
    <xf numFmtId="180" fontId="18" fillId="0" borderId="0" xfId="0" applyNumberFormat="1" applyFont="1" applyBorder="1" applyAlignment="1">
      <alignment vertical="center"/>
    </xf>
    <xf numFmtId="0" fontId="19" fillId="0" borderId="19" xfId="0" applyFont="1" applyBorder="1" applyAlignment="1" applyProtection="1">
      <alignment vertical="center" wrapText="1" readingOrder="1"/>
      <protection locked="0"/>
    </xf>
    <xf numFmtId="0" fontId="19" fillId="0" borderId="21" xfId="0" applyFont="1" applyBorder="1" applyAlignment="1" applyProtection="1">
      <alignment vertical="center" wrapText="1" readingOrder="1"/>
      <protection locked="0"/>
    </xf>
    <xf numFmtId="0" fontId="19" fillId="0" borderId="20" xfId="0" applyFont="1" applyBorder="1" applyAlignment="1" applyProtection="1">
      <alignment vertical="center" wrapText="1" readingOrder="1"/>
      <protection locked="0"/>
    </xf>
    <xf numFmtId="0" fontId="18" fillId="0" borderId="0" xfId="0" applyFont="1" applyBorder="1" applyAlignment="1" applyProtection="1">
      <alignment horizontal="left" vertical="center" wrapText="1" readingOrder="1"/>
      <protection locked="0"/>
    </xf>
    <xf numFmtId="0" fontId="19" fillId="0" borderId="0" xfId="0" applyFont="1" applyAlignment="1">
      <alignment vertical="center"/>
    </xf>
    <xf numFmtId="188" fontId="18" fillId="0" borderId="0" xfId="36" applyNumberFormat="1" applyFont="1" applyAlignment="1">
      <alignment horizontal="center" vertical="center"/>
    </xf>
    <xf numFmtId="188" fontId="18" fillId="0" borderId="0" xfId="36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="115" zoomScaleNormal="115" zoomScalePageLayoutView="0" workbookViewId="0" topLeftCell="A1">
      <pane ySplit="1" topLeftCell="A65" activePane="bottomLeft" state="frozen"/>
      <selection pane="topLeft" activeCell="A1" sqref="A1"/>
      <selection pane="bottomLeft" activeCell="F71" sqref="F71"/>
    </sheetView>
  </sheetViews>
  <sheetFormatPr defaultColWidth="9.140625" defaultRowHeight="23.25" customHeight="1"/>
  <cols>
    <col min="1" max="1" width="11.8515625" style="1" customWidth="1"/>
    <col min="2" max="2" width="8.57421875" style="1" customWidth="1"/>
    <col min="3" max="3" width="12.28125" style="1" customWidth="1"/>
    <col min="4" max="4" width="14.00390625" style="1" customWidth="1"/>
    <col min="5" max="5" width="0.85546875" style="1" customWidth="1"/>
    <col min="6" max="6" width="12.8515625" style="1" customWidth="1"/>
    <col min="7" max="7" width="3.00390625" style="1" customWidth="1"/>
    <col min="8" max="8" width="9.8515625" style="1" customWidth="1"/>
    <col min="9" max="9" width="6.28125" style="1" customWidth="1"/>
    <col min="10" max="10" width="6.8515625" style="1" customWidth="1"/>
    <col min="11" max="11" width="14.421875" style="1" customWidth="1"/>
    <col min="12" max="12" width="5.140625" style="1" customWidth="1"/>
    <col min="13" max="13" width="9.140625" style="1" customWidth="1"/>
    <col min="14" max="14" width="5.8515625" style="1" customWidth="1"/>
    <col min="15" max="15" width="3.140625" style="1" customWidth="1"/>
    <col min="16" max="16" width="9.8515625" style="1" customWidth="1"/>
    <col min="17" max="17" width="0" style="1" hidden="1" customWidth="1"/>
    <col min="18" max="18" width="0.13671875" style="1" customWidth="1"/>
    <col min="19" max="19" width="7.00390625" style="1" customWidth="1"/>
    <col min="20" max="16384" width="9.140625" style="1" customWidth="1"/>
  </cols>
  <sheetData>
    <row r="1" spans="1:19" ht="23.25" customHeigh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ht="40.5" customHeight="1">
      <c r="A5" s="3" t="s">
        <v>16</v>
      </c>
      <c r="B5" s="4"/>
      <c r="C5" s="5"/>
      <c r="D5" s="6" t="s">
        <v>2</v>
      </c>
      <c r="E5" s="6"/>
      <c r="F5" s="6" t="s">
        <v>3</v>
      </c>
      <c r="G5" s="6" t="s">
        <v>4</v>
      </c>
      <c r="H5" s="6"/>
      <c r="I5" s="6" t="s">
        <v>5</v>
      </c>
      <c r="J5" s="6"/>
      <c r="K5" s="7" t="s">
        <v>15</v>
      </c>
      <c r="L5" s="8" t="s">
        <v>12</v>
      </c>
      <c r="M5" s="8"/>
      <c r="N5" s="8"/>
      <c r="O5" s="9" t="s">
        <v>6</v>
      </c>
      <c r="P5" s="8"/>
      <c r="Q5" s="8"/>
      <c r="R5" s="8"/>
      <c r="S5" s="8"/>
    </row>
    <row r="6" spans="1:19" ht="40.5" customHeight="1">
      <c r="A6" s="10"/>
      <c r="B6" s="11"/>
      <c r="C6" s="12"/>
      <c r="D6" s="6"/>
      <c r="E6" s="6"/>
      <c r="F6" s="6"/>
      <c r="G6" s="6"/>
      <c r="H6" s="6"/>
      <c r="I6" s="6"/>
      <c r="J6" s="6"/>
      <c r="K6" s="13"/>
      <c r="L6" s="6" t="s">
        <v>13</v>
      </c>
      <c r="M6" s="6"/>
      <c r="N6" s="14" t="s">
        <v>14</v>
      </c>
      <c r="O6" s="15" t="s">
        <v>6</v>
      </c>
      <c r="P6" s="16"/>
      <c r="Q6" s="17"/>
      <c r="R6" s="17"/>
      <c r="S6" s="18" t="s">
        <v>14</v>
      </c>
    </row>
    <row r="7" spans="1:19" ht="23.25" customHeight="1">
      <c r="A7" s="19" t="s">
        <v>7</v>
      </c>
      <c r="B7" s="20"/>
      <c r="C7" s="21"/>
      <c r="D7" s="22">
        <v>7399272</v>
      </c>
      <c r="E7" s="22"/>
      <c r="F7" s="23">
        <v>606752</v>
      </c>
      <c r="G7" s="22">
        <v>0</v>
      </c>
      <c r="H7" s="22"/>
      <c r="I7" s="22">
        <v>0</v>
      </c>
      <c r="J7" s="22"/>
      <c r="K7" s="24">
        <f aca="true" t="shared" si="0" ref="K7:K14">+D7+F7-G7</f>
        <v>8006024</v>
      </c>
      <c r="L7" s="22">
        <v>7565792</v>
      </c>
      <c r="M7" s="22"/>
      <c r="N7" s="24">
        <f aca="true" t="shared" si="1" ref="N7:N14">+L7*100/K7</f>
        <v>94.5012405658539</v>
      </c>
      <c r="O7" s="25">
        <v>440232</v>
      </c>
      <c r="P7" s="26"/>
      <c r="Q7" s="17"/>
      <c r="R7" s="17"/>
      <c r="S7" s="27">
        <f aca="true" t="shared" si="2" ref="S7:S14">+O7*100/K7</f>
        <v>5.498759434146088</v>
      </c>
    </row>
    <row r="8" spans="1:19" ht="23.25" customHeight="1" hidden="1">
      <c r="A8" s="19" t="s">
        <v>17</v>
      </c>
      <c r="B8" s="20"/>
      <c r="C8" s="21"/>
      <c r="D8" s="22">
        <v>7472170</v>
      </c>
      <c r="E8" s="22"/>
      <c r="F8" s="23">
        <v>170920</v>
      </c>
      <c r="G8" s="22">
        <v>693000</v>
      </c>
      <c r="H8" s="22"/>
      <c r="I8" s="22">
        <v>14646.98</v>
      </c>
      <c r="J8" s="22"/>
      <c r="K8" s="24">
        <f t="shared" si="0"/>
        <v>6950090</v>
      </c>
      <c r="L8" s="22">
        <v>6042307.68</v>
      </c>
      <c r="M8" s="22"/>
      <c r="N8" s="24">
        <f t="shared" si="1"/>
        <v>86.93855302593204</v>
      </c>
      <c r="O8" s="25">
        <v>893135.34</v>
      </c>
      <c r="P8" s="26"/>
      <c r="Q8" s="17"/>
      <c r="R8" s="17"/>
      <c r="S8" s="27">
        <f t="shared" si="2"/>
        <v>12.85070178947323</v>
      </c>
    </row>
    <row r="9" spans="1:19" ht="23.25" customHeight="1" hidden="1">
      <c r="A9" s="19" t="s">
        <v>8</v>
      </c>
      <c r="B9" s="20"/>
      <c r="C9" s="21"/>
      <c r="D9" s="22">
        <v>2729140</v>
      </c>
      <c r="E9" s="22"/>
      <c r="F9" s="23">
        <v>200000</v>
      </c>
      <c r="G9" s="22">
        <v>200000</v>
      </c>
      <c r="H9" s="22"/>
      <c r="I9" s="22">
        <v>500000</v>
      </c>
      <c r="J9" s="22"/>
      <c r="K9" s="24">
        <f t="shared" si="0"/>
        <v>2729140</v>
      </c>
      <c r="L9" s="22">
        <v>1330386</v>
      </c>
      <c r="M9" s="22"/>
      <c r="N9" s="24">
        <f t="shared" si="1"/>
        <v>48.747444249836946</v>
      </c>
      <c r="O9" s="25">
        <v>898754</v>
      </c>
      <c r="P9" s="26"/>
      <c r="Q9" s="17"/>
      <c r="R9" s="17"/>
      <c r="S9" s="27">
        <f t="shared" si="2"/>
        <v>32.931766050843855</v>
      </c>
    </row>
    <row r="10" spans="1:19" ht="23.25" customHeight="1">
      <c r="A10" s="19" t="s">
        <v>31</v>
      </c>
      <c r="B10" s="20"/>
      <c r="C10" s="21"/>
      <c r="D10" s="25">
        <f>+D8+D9</f>
        <v>10201310</v>
      </c>
      <c r="E10" s="26"/>
      <c r="F10" s="23">
        <f>+F8+F9</f>
        <v>370920</v>
      </c>
      <c r="G10" s="25">
        <f>+G8+G9</f>
        <v>893000</v>
      </c>
      <c r="H10" s="26"/>
      <c r="I10" s="25">
        <f>+I9+I8</f>
        <v>514646.98</v>
      </c>
      <c r="J10" s="26"/>
      <c r="K10" s="24">
        <f>+K9+K8</f>
        <v>9679230</v>
      </c>
      <c r="L10" s="28">
        <f>+L9+L8</f>
        <v>7372693.68</v>
      </c>
      <c r="M10" s="29"/>
      <c r="N10" s="24">
        <f t="shared" si="1"/>
        <v>76.17024990624255</v>
      </c>
      <c r="O10" s="28">
        <f>+O9+O8</f>
        <v>1791889.3399999999</v>
      </c>
      <c r="P10" s="29"/>
      <c r="Q10" s="17"/>
      <c r="R10" s="17"/>
      <c r="S10" s="27">
        <f t="shared" si="2"/>
        <v>18.512726115610437</v>
      </c>
    </row>
    <row r="11" spans="1:19" ht="36" customHeight="1" hidden="1">
      <c r="A11" s="30" t="s">
        <v>18</v>
      </c>
      <c r="B11" s="30"/>
      <c r="C11" s="30"/>
      <c r="D11" s="22">
        <v>30000</v>
      </c>
      <c r="E11" s="22"/>
      <c r="F11" s="23">
        <v>71200</v>
      </c>
      <c r="G11" s="22">
        <v>0</v>
      </c>
      <c r="H11" s="22"/>
      <c r="I11" s="22">
        <v>0</v>
      </c>
      <c r="J11" s="22"/>
      <c r="K11" s="24">
        <f t="shared" si="0"/>
        <v>101200</v>
      </c>
      <c r="L11" s="22">
        <v>71100</v>
      </c>
      <c r="M11" s="22"/>
      <c r="N11" s="24">
        <f t="shared" si="1"/>
        <v>70.25691699604744</v>
      </c>
      <c r="O11" s="25">
        <v>30100</v>
      </c>
      <c r="P11" s="26"/>
      <c r="Q11" s="17"/>
      <c r="R11" s="17"/>
      <c r="S11" s="27">
        <f t="shared" si="2"/>
        <v>29.74308300395257</v>
      </c>
    </row>
    <row r="12" spans="1:19" ht="23.25" customHeight="1" hidden="1">
      <c r="A12" s="30" t="s">
        <v>19</v>
      </c>
      <c r="B12" s="30"/>
      <c r="C12" s="30"/>
      <c r="D12" s="22">
        <v>181000</v>
      </c>
      <c r="E12" s="22"/>
      <c r="F12" s="23">
        <v>0</v>
      </c>
      <c r="G12" s="22">
        <v>100000</v>
      </c>
      <c r="H12" s="22"/>
      <c r="I12" s="22">
        <v>0</v>
      </c>
      <c r="J12" s="22"/>
      <c r="K12" s="24">
        <f t="shared" si="0"/>
        <v>81000</v>
      </c>
      <c r="L12" s="22">
        <v>32692</v>
      </c>
      <c r="M12" s="22"/>
      <c r="N12" s="24">
        <f t="shared" si="1"/>
        <v>40.3604938271605</v>
      </c>
      <c r="O12" s="25">
        <v>48308</v>
      </c>
      <c r="P12" s="26"/>
      <c r="Q12" s="17"/>
      <c r="R12" s="17"/>
      <c r="S12" s="27">
        <f t="shared" si="2"/>
        <v>59.6395061728395</v>
      </c>
    </row>
    <row r="13" spans="1:19" ht="23.25" customHeight="1">
      <c r="A13" s="30" t="s">
        <v>32</v>
      </c>
      <c r="B13" s="30"/>
      <c r="C13" s="30"/>
      <c r="D13" s="25">
        <f>+D11+D12</f>
        <v>211000</v>
      </c>
      <c r="E13" s="26"/>
      <c r="F13" s="23">
        <f>+F11+F12</f>
        <v>71200</v>
      </c>
      <c r="G13" s="25">
        <v>100000</v>
      </c>
      <c r="H13" s="26"/>
      <c r="I13" s="25">
        <v>0</v>
      </c>
      <c r="J13" s="26"/>
      <c r="K13" s="24">
        <f>+K11+K12</f>
        <v>182200</v>
      </c>
      <c r="L13" s="28">
        <f>+L11+L12</f>
        <v>103792</v>
      </c>
      <c r="M13" s="29"/>
      <c r="N13" s="24">
        <f t="shared" si="1"/>
        <v>56.96597145993414</v>
      </c>
      <c r="O13" s="28">
        <f>+O12+O11</f>
        <v>78408</v>
      </c>
      <c r="P13" s="29"/>
      <c r="Q13" s="17"/>
      <c r="R13" s="17"/>
      <c r="S13" s="27">
        <f t="shared" si="2"/>
        <v>43.03402854006586</v>
      </c>
    </row>
    <row r="14" spans="1:19" ht="23.25" customHeight="1" hidden="1">
      <c r="A14" s="30" t="s">
        <v>20</v>
      </c>
      <c r="B14" s="30"/>
      <c r="C14" s="30"/>
      <c r="D14" s="22">
        <v>1977000</v>
      </c>
      <c r="E14" s="22"/>
      <c r="F14" s="23">
        <v>107500</v>
      </c>
      <c r="G14" s="22">
        <v>164300</v>
      </c>
      <c r="H14" s="22"/>
      <c r="I14" s="22">
        <v>0</v>
      </c>
      <c r="J14" s="22"/>
      <c r="K14" s="24">
        <f t="shared" si="0"/>
        <v>1920200</v>
      </c>
      <c r="L14" s="22">
        <v>1322035</v>
      </c>
      <c r="M14" s="22"/>
      <c r="N14" s="24">
        <f t="shared" si="1"/>
        <v>68.84881783147588</v>
      </c>
      <c r="O14" s="25">
        <v>598165</v>
      </c>
      <c r="P14" s="26"/>
      <c r="Q14" s="17"/>
      <c r="R14" s="17"/>
      <c r="S14" s="27">
        <f t="shared" si="2"/>
        <v>31.151182168524112</v>
      </c>
    </row>
    <row r="15" spans="1:19" ht="29.25" customHeight="1" hidden="1">
      <c r="A15" s="30" t="s">
        <v>21</v>
      </c>
      <c r="B15" s="30"/>
      <c r="C15" s="30"/>
      <c r="D15" s="22">
        <v>1909982</v>
      </c>
      <c r="E15" s="22"/>
      <c r="F15" s="23">
        <v>0</v>
      </c>
      <c r="G15" s="22">
        <v>0</v>
      </c>
      <c r="H15" s="22"/>
      <c r="I15" s="22">
        <v>0</v>
      </c>
      <c r="J15" s="22"/>
      <c r="K15" s="24">
        <f aca="true" t="shared" si="3" ref="K15:K24">+D15+F15-G15</f>
        <v>1909982</v>
      </c>
      <c r="L15" s="22">
        <v>1680981.11</v>
      </c>
      <c r="M15" s="22"/>
      <c r="N15" s="24">
        <f aca="true" t="shared" si="4" ref="N15:N24">+L15*100/K15</f>
        <v>88.01031161550213</v>
      </c>
      <c r="O15" s="25">
        <v>229000.89</v>
      </c>
      <c r="P15" s="26"/>
      <c r="Q15" s="17"/>
      <c r="R15" s="17"/>
      <c r="S15" s="27">
        <f aca="true" t="shared" si="5" ref="S15:S24">+O15*100/K15</f>
        <v>11.989688384497864</v>
      </c>
    </row>
    <row r="16" spans="1:19" ht="29.25" customHeight="1">
      <c r="A16" s="19" t="s">
        <v>33</v>
      </c>
      <c r="B16" s="20"/>
      <c r="C16" s="21"/>
      <c r="D16" s="25">
        <f>+D15+D14</f>
        <v>3886982</v>
      </c>
      <c r="E16" s="26"/>
      <c r="F16" s="23">
        <v>107500</v>
      </c>
      <c r="G16" s="22">
        <v>164300</v>
      </c>
      <c r="H16" s="22"/>
      <c r="I16" s="22">
        <v>0</v>
      </c>
      <c r="J16" s="22"/>
      <c r="K16" s="24">
        <f>+K14+K15</f>
        <v>3830182</v>
      </c>
      <c r="L16" s="28">
        <f>+L15+L14</f>
        <v>3003016.1100000003</v>
      </c>
      <c r="M16" s="29"/>
      <c r="N16" s="24">
        <f t="shared" si="4"/>
        <v>78.40400560599994</v>
      </c>
      <c r="O16" s="28">
        <f>+O14+O15</f>
        <v>827165.89</v>
      </c>
      <c r="P16" s="29"/>
      <c r="Q16" s="17"/>
      <c r="R16" s="17"/>
      <c r="S16" s="27">
        <f t="shared" si="5"/>
        <v>21.595994394000076</v>
      </c>
    </row>
    <row r="17" spans="1:19" ht="36" customHeight="1" hidden="1">
      <c r="A17" s="30" t="s">
        <v>9</v>
      </c>
      <c r="B17" s="30"/>
      <c r="C17" s="30"/>
      <c r="D17" s="22">
        <v>310000</v>
      </c>
      <c r="E17" s="22"/>
      <c r="F17" s="23">
        <v>120000</v>
      </c>
      <c r="G17" s="22">
        <v>0</v>
      </c>
      <c r="H17" s="22"/>
      <c r="I17" s="22">
        <v>0</v>
      </c>
      <c r="J17" s="22"/>
      <c r="K17" s="24">
        <f t="shared" si="3"/>
        <v>430000</v>
      </c>
      <c r="L17" s="22">
        <v>189253.39</v>
      </c>
      <c r="M17" s="22"/>
      <c r="N17" s="24">
        <f t="shared" si="4"/>
        <v>44.01241627906977</v>
      </c>
      <c r="O17" s="25">
        <v>240746.61</v>
      </c>
      <c r="P17" s="26"/>
      <c r="Q17" s="17"/>
      <c r="R17" s="17"/>
      <c r="S17" s="27">
        <f t="shared" si="5"/>
        <v>55.98758372093023</v>
      </c>
    </row>
    <row r="18" spans="1:19" ht="23.25" customHeight="1" hidden="1">
      <c r="A18" s="30" t="s">
        <v>22</v>
      </c>
      <c r="B18" s="30"/>
      <c r="C18" s="30"/>
      <c r="D18" s="22">
        <v>305000</v>
      </c>
      <c r="E18" s="22"/>
      <c r="F18" s="23">
        <v>15000</v>
      </c>
      <c r="G18" s="22">
        <v>0</v>
      </c>
      <c r="H18" s="22"/>
      <c r="I18" s="22">
        <v>24000</v>
      </c>
      <c r="J18" s="22"/>
      <c r="K18" s="24">
        <f t="shared" si="3"/>
        <v>320000</v>
      </c>
      <c r="L18" s="22">
        <v>199287</v>
      </c>
      <c r="M18" s="22"/>
      <c r="N18" s="24">
        <f t="shared" si="4"/>
        <v>62.2771875</v>
      </c>
      <c r="O18" s="25">
        <v>96713</v>
      </c>
      <c r="P18" s="26"/>
      <c r="Q18" s="17"/>
      <c r="R18" s="17"/>
      <c r="S18" s="27">
        <f t="shared" si="5"/>
        <v>30.2228125</v>
      </c>
    </row>
    <row r="19" spans="1:19" ht="23.25" customHeight="1">
      <c r="A19" s="19" t="s">
        <v>34</v>
      </c>
      <c r="B19" s="20"/>
      <c r="C19" s="21"/>
      <c r="D19" s="25">
        <f>+D18+D17</f>
        <v>615000</v>
      </c>
      <c r="E19" s="26"/>
      <c r="F19" s="23">
        <f>+F18+F17</f>
        <v>135000</v>
      </c>
      <c r="G19" s="25">
        <v>0</v>
      </c>
      <c r="H19" s="26"/>
      <c r="I19" s="25">
        <f>+I18</f>
        <v>24000</v>
      </c>
      <c r="J19" s="26"/>
      <c r="K19" s="24">
        <f>+K18+K17</f>
        <v>750000</v>
      </c>
      <c r="L19" s="28">
        <f>+L18+L17</f>
        <v>388540.39</v>
      </c>
      <c r="M19" s="29"/>
      <c r="N19" s="24">
        <f t="shared" si="4"/>
        <v>51.805385333333334</v>
      </c>
      <c r="O19" s="28">
        <f>+O18+O17</f>
        <v>337459.61</v>
      </c>
      <c r="P19" s="29"/>
      <c r="Q19" s="17"/>
      <c r="R19" s="17"/>
      <c r="S19" s="27">
        <f t="shared" si="5"/>
        <v>44.99461466666666</v>
      </c>
    </row>
    <row r="20" spans="1:19" ht="23.25" customHeight="1" hidden="1">
      <c r="A20" s="30" t="s">
        <v>23</v>
      </c>
      <c r="B20" s="30"/>
      <c r="C20" s="30"/>
      <c r="D20" s="22">
        <v>919160</v>
      </c>
      <c r="E20" s="22"/>
      <c r="F20" s="23">
        <v>0</v>
      </c>
      <c r="G20" s="22">
        <v>241540</v>
      </c>
      <c r="H20" s="22"/>
      <c r="I20" s="22">
        <v>0</v>
      </c>
      <c r="J20" s="22"/>
      <c r="K20" s="24">
        <f t="shared" si="3"/>
        <v>677620</v>
      </c>
      <c r="L20" s="22">
        <v>382645</v>
      </c>
      <c r="M20" s="22"/>
      <c r="N20" s="24">
        <f t="shared" si="4"/>
        <v>56.46896490658481</v>
      </c>
      <c r="O20" s="25">
        <v>294975</v>
      </c>
      <c r="P20" s="26"/>
      <c r="Q20" s="17"/>
      <c r="R20" s="17"/>
      <c r="S20" s="27">
        <f t="shared" si="5"/>
        <v>43.53103509341519</v>
      </c>
    </row>
    <row r="21" spans="1:19" ht="23.25" customHeight="1" hidden="1">
      <c r="A21" s="30" t="s">
        <v>24</v>
      </c>
      <c r="B21" s="30"/>
      <c r="C21" s="30"/>
      <c r="D21" s="22">
        <v>81410</v>
      </c>
      <c r="E21" s="22"/>
      <c r="F21" s="23">
        <v>0</v>
      </c>
      <c r="G21" s="22">
        <v>0</v>
      </c>
      <c r="H21" s="22"/>
      <c r="I21" s="22">
        <v>0</v>
      </c>
      <c r="J21" s="22"/>
      <c r="K21" s="24">
        <f t="shared" si="3"/>
        <v>81410</v>
      </c>
      <c r="L21" s="22">
        <v>34787</v>
      </c>
      <c r="M21" s="22"/>
      <c r="N21" s="24">
        <f t="shared" si="4"/>
        <v>42.73062277361503</v>
      </c>
      <c r="O21" s="25">
        <v>46623</v>
      </c>
      <c r="P21" s="26"/>
      <c r="Q21" s="17"/>
      <c r="R21" s="17"/>
      <c r="S21" s="27">
        <f t="shared" si="5"/>
        <v>57.26937722638497</v>
      </c>
    </row>
    <row r="22" spans="1:19" ht="23.25" customHeight="1">
      <c r="A22" s="19" t="s">
        <v>35</v>
      </c>
      <c r="B22" s="20"/>
      <c r="C22" s="21"/>
      <c r="D22" s="25">
        <f>+D21+D20</f>
        <v>1000570</v>
      </c>
      <c r="E22" s="26"/>
      <c r="F22" s="23">
        <v>0</v>
      </c>
      <c r="G22" s="25">
        <f>+G20</f>
        <v>241540</v>
      </c>
      <c r="H22" s="26"/>
      <c r="I22" s="25">
        <v>0</v>
      </c>
      <c r="J22" s="26"/>
      <c r="K22" s="24">
        <f>+K21+K20</f>
        <v>759030</v>
      </c>
      <c r="L22" s="28">
        <f>+L21+L20</f>
        <v>417432</v>
      </c>
      <c r="M22" s="29"/>
      <c r="N22" s="24">
        <f t="shared" si="4"/>
        <v>54.99545472510968</v>
      </c>
      <c r="O22" s="28">
        <f>+O21+O20</f>
        <v>341598</v>
      </c>
      <c r="P22" s="29"/>
      <c r="Q22" s="17"/>
      <c r="R22" s="17"/>
      <c r="S22" s="27">
        <f t="shared" si="5"/>
        <v>45.00454527489032</v>
      </c>
    </row>
    <row r="23" spans="1:19" ht="23.25" customHeight="1" hidden="1">
      <c r="A23" s="30" t="s">
        <v>25</v>
      </c>
      <c r="B23" s="30"/>
      <c r="C23" s="30"/>
      <c r="D23" s="22">
        <v>0</v>
      </c>
      <c r="E23" s="22"/>
      <c r="F23" s="23">
        <v>100000</v>
      </c>
      <c r="G23" s="22">
        <v>0</v>
      </c>
      <c r="H23" s="22"/>
      <c r="I23" s="22">
        <v>0</v>
      </c>
      <c r="J23" s="22"/>
      <c r="K23" s="24">
        <f t="shared" si="3"/>
        <v>100000</v>
      </c>
      <c r="L23" s="22">
        <v>99000</v>
      </c>
      <c r="M23" s="22"/>
      <c r="N23" s="24">
        <f t="shared" si="4"/>
        <v>99</v>
      </c>
      <c r="O23" s="25">
        <v>1000</v>
      </c>
      <c r="P23" s="26"/>
      <c r="Q23" s="17"/>
      <c r="R23" s="17"/>
      <c r="S23" s="27">
        <f t="shared" si="5"/>
        <v>1</v>
      </c>
    </row>
    <row r="24" spans="1:19" ht="25.5" customHeight="1">
      <c r="A24" s="30" t="s">
        <v>36</v>
      </c>
      <c r="B24" s="30"/>
      <c r="C24" s="30"/>
      <c r="D24" s="22">
        <v>35000</v>
      </c>
      <c r="E24" s="22"/>
      <c r="F24" s="23">
        <v>0</v>
      </c>
      <c r="G24" s="22">
        <v>0</v>
      </c>
      <c r="H24" s="22"/>
      <c r="I24" s="22">
        <v>0</v>
      </c>
      <c r="J24" s="22"/>
      <c r="K24" s="24">
        <f t="shared" si="3"/>
        <v>35000</v>
      </c>
      <c r="L24" s="22">
        <v>0</v>
      </c>
      <c r="M24" s="22"/>
      <c r="N24" s="24">
        <f t="shared" si="4"/>
        <v>0</v>
      </c>
      <c r="O24" s="25">
        <v>35000</v>
      </c>
      <c r="P24" s="26"/>
      <c r="Q24" s="17"/>
      <c r="R24" s="17"/>
      <c r="S24" s="27">
        <f t="shared" si="5"/>
        <v>100</v>
      </c>
    </row>
    <row r="25" spans="1:19" ht="23.25" customHeight="1" hidden="1">
      <c r="A25" s="30" t="s">
        <v>38</v>
      </c>
      <c r="B25" s="30"/>
      <c r="C25" s="30"/>
      <c r="D25" s="22">
        <v>300000</v>
      </c>
      <c r="E25" s="22"/>
      <c r="F25" s="23">
        <v>50000</v>
      </c>
      <c r="G25" s="22">
        <v>156752</v>
      </c>
      <c r="H25" s="22"/>
      <c r="I25" s="22">
        <v>0</v>
      </c>
      <c r="J25" s="22"/>
      <c r="K25" s="24">
        <f aca="true" t="shared" si="6" ref="K25:K34">+D25+F25-G25</f>
        <v>193248</v>
      </c>
      <c r="L25" s="22">
        <v>43305</v>
      </c>
      <c r="M25" s="22"/>
      <c r="N25" s="24">
        <f aca="true" t="shared" si="7" ref="N25:N33">+L25*100/K25</f>
        <v>22.409028812717338</v>
      </c>
      <c r="O25" s="25">
        <v>149943</v>
      </c>
      <c r="P25" s="26"/>
      <c r="Q25" s="17"/>
      <c r="R25" s="17"/>
      <c r="S25" s="27">
        <f aca="true" t="shared" si="8" ref="S25:S34">+O25*100/K25</f>
        <v>77.59097118728266</v>
      </c>
    </row>
    <row r="26" spans="1:19" ht="23.25" customHeight="1" hidden="1">
      <c r="A26" s="30" t="s">
        <v>26</v>
      </c>
      <c r="B26" s="30"/>
      <c r="C26" s="30"/>
      <c r="D26" s="22">
        <v>120000</v>
      </c>
      <c r="E26" s="22"/>
      <c r="F26" s="23">
        <v>0</v>
      </c>
      <c r="G26" s="22">
        <v>0</v>
      </c>
      <c r="H26" s="22"/>
      <c r="I26" s="22">
        <v>0</v>
      </c>
      <c r="J26" s="22"/>
      <c r="K26" s="24">
        <f t="shared" si="6"/>
        <v>120000</v>
      </c>
      <c r="L26" s="22">
        <v>0</v>
      </c>
      <c r="M26" s="22"/>
      <c r="N26" s="24">
        <f t="shared" si="7"/>
        <v>0</v>
      </c>
      <c r="O26" s="25">
        <v>120000</v>
      </c>
      <c r="P26" s="26"/>
      <c r="Q26" s="17"/>
      <c r="R26" s="17"/>
      <c r="S26" s="27">
        <f t="shared" si="8"/>
        <v>100</v>
      </c>
    </row>
    <row r="27" spans="1:19" ht="42" customHeight="1">
      <c r="A27" s="30" t="s">
        <v>37</v>
      </c>
      <c r="B27" s="30"/>
      <c r="C27" s="30"/>
      <c r="D27" s="28">
        <f>+D26+D25</f>
        <v>420000</v>
      </c>
      <c r="E27" s="29"/>
      <c r="F27" s="23">
        <f>+F25</f>
        <v>50000</v>
      </c>
      <c r="G27" s="28">
        <f>+G25</f>
        <v>156752</v>
      </c>
      <c r="H27" s="29"/>
      <c r="I27" s="28"/>
      <c r="J27" s="29"/>
      <c r="K27" s="24">
        <f>+K26+K25</f>
        <v>313248</v>
      </c>
      <c r="L27" s="28">
        <f>+L25</f>
        <v>43305</v>
      </c>
      <c r="M27" s="29"/>
      <c r="N27" s="24">
        <f t="shared" si="7"/>
        <v>13.824509653692921</v>
      </c>
      <c r="O27" s="28">
        <f>+O26+O25</f>
        <v>269943</v>
      </c>
      <c r="P27" s="29"/>
      <c r="Q27" s="17"/>
      <c r="R27" s="17"/>
      <c r="S27" s="27">
        <f t="shared" si="8"/>
        <v>86.17549034630709</v>
      </c>
    </row>
    <row r="28" spans="1:19" ht="42.75" customHeight="1" hidden="1">
      <c r="A28" s="30" t="s">
        <v>27</v>
      </c>
      <c r="B28" s="30"/>
      <c r="C28" s="30"/>
      <c r="D28" s="22">
        <v>1126440</v>
      </c>
      <c r="E28" s="22"/>
      <c r="F28" s="23">
        <v>30000</v>
      </c>
      <c r="G28" s="22">
        <v>383280</v>
      </c>
      <c r="H28" s="22"/>
      <c r="I28" s="22">
        <v>0</v>
      </c>
      <c r="J28" s="22"/>
      <c r="K28" s="24">
        <f t="shared" si="6"/>
        <v>773160</v>
      </c>
      <c r="L28" s="22">
        <v>460841</v>
      </c>
      <c r="M28" s="22"/>
      <c r="N28" s="24">
        <f t="shared" si="7"/>
        <v>59.604868332557295</v>
      </c>
      <c r="O28" s="25">
        <v>312319</v>
      </c>
      <c r="P28" s="26"/>
      <c r="Q28" s="17"/>
      <c r="R28" s="17"/>
      <c r="S28" s="27">
        <f t="shared" si="8"/>
        <v>40.395131667442705</v>
      </c>
    </row>
    <row r="29" spans="1:19" ht="23.25" customHeight="1" hidden="1">
      <c r="A29" s="30" t="s">
        <v>28</v>
      </c>
      <c r="B29" s="30"/>
      <c r="C29" s="30"/>
      <c r="D29" s="22">
        <v>2475000</v>
      </c>
      <c r="E29" s="22"/>
      <c r="F29" s="23">
        <v>1700000</v>
      </c>
      <c r="G29" s="22">
        <v>1300000</v>
      </c>
      <c r="H29" s="22"/>
      <c r="I29" s="22">
        <v>2035000</v>
      </c>
      <c r="J29" s="22"/>
      <c r="K29" s="24">
        <f t="shared" si="6"/>
        <v>2875000</v>
      </c>
      <c r="L29" s="22">
        <v>694974.61</v>
      </c>
      <c r="M29" s="22"/>
      <c r="N29" s="24">
        <f t="shared" si="7"/>
        <v>24.17302991304348</v>
      </c>
      <c r="O29" s="25">
        <v>145025.39</v>
      </c>
      <c r="P29" s="26"/>
      <c r="Q29" s="17"/>
      <c r="R29" s="17"/>
      <c r="S29" s="27">
        <f t="shared" si="8"/>
        <v>5.044361391304348</v>
      </c>
    </row>
    <row r="30" spans="1:19" ht="23.25" customHeight="1">
      <c r="A30" s="47" t="s">
        <v>39</v>
      </c>
      <c r="B30" s="48"/>
      <c r="C30" s="49"/>
      <c r="D30" s="25">
        <f>+D29+D28</f>
        <v>3601440</v>
      </c>
      <c r="E30" s="26"/>
      <c r="F30" s="23">
        <f>+F29+F28</f>
        <v>1730000</v>
      </c>
      <c r="G30" s="25">
        <f>+G29+G28</f>
        <v>1683280</v>
      </c>
      <c r="H30" s="26"/>
      <c r="I30" s="25">
        <f>+I29</f>
        <v>2035000</v>
      </c>
      <c r="J30" s="26"/>
      <c r="K30" s="24">
        <f>+K29+K28</f>
        <v>3648160</v>
      </c>
      <c r="L30" s="25">
        <f>+L29+L28</f>
        <v>1155815.6099999999</v>
      </c>
      <c r="M30" s="26"/>
      <c r="N30" s="24">
        <f t="shared" si="7"/>
        <v>31.682152372702948</v>
      </c>
      <c r="O30" s="25">
        <f>+O29+O28</f>
        <v>457344.39</v>
      </c>
      <c r="P30" s="26"/>
      <c r="Q30" s="31"/>
      <c r="R30" s="31"/>
      <c r="S30" s="32">
        <f t="shared" si="8"/>
        <v>12.536302958203587</v>
      </c>
    </row>
    <row r="31" spans="1:19" ht="23.25" customHeight="1" hidden="1">
      <c r="A31" s="30" t="s">
        <v>29</v>
      </c>
      <c r="B31" s="30"/>
      <c r="C31" s="30"/>
      <c r="D31" s="22">
        <v>50000</v>
      </c>
      <c r="E31" s="22"/>
      <c r="F31" s="23">
        <v>0</v>
      </c>
      <c r="G31" s="22">
        <v>0</v>
      </c>
      <c r="H31" s="22"/>
      <c r="I31" s="22">
        <v>0</v>
      </c>
      <c r="J31" s="22"/>
      <c r="K31" s="24">
        <f t="shared" si="6"/>
        <v>50000</v>
      </c>
      <c r="L31" s="22">
        <v>0</v>
      </c>
      <c r="M31" s="22"/>
      <c r="N31" s="24">
        <f t="shared" si="7"/>
        <v>0</v>
      </c>
      <c r="O31" s="25">
        <v>50000</v>
      </c>
      <c r="P31" s="26"/>
      <c r="Q31" s="17"/>
      <c r="R31" s="17"/>
      <c r="S31" s="27">
        <f t="shared" si="8"/>
        <v>100</v>
      </c>
    </row>
    <row r="32" spans="1:19" ht="23.25" customHeight="1" hidden="1">
      <c r="A32" s="30" t="s">
        <v>30</v>
      </c>
      <c r="B32" s="30"/>
      <c r="C32" s="30"/>
      <c r="D32" s="22">
        <v>30000</v>
      </c>
      <c r="E32" s="22"/>
      <c r="F32" s="23">
        <v>0</v>
      </c>
      <c r="G32" s="22">
        <v>0</v>
      </c>
      <c r="H32" s="22"/>
      <c r="I32" s="22">
        <v>0</v>
      </c>
      <c r="J32" s="22"/>
      <c r="K32" s="24">
        <f t="shared" si="6"/>
        <v>30000</v>
      </c>
      <c r="L32" s="22">
        <v>13870</v>
      </c>
      <c r="M32" s="22"/>
      <c r="N32" s="24">
        <f t="shared" si="7"/>
        <v>46.233333333333334</v>
      </c>
      <c r="O32" s="25">
        <v>16130</v>
      </c>
      <c r="P32" s="26"/>
      <c r="Q32" s="17"/>
      <c r="R32" s="17"/>
      <c r="S32" s="27">
        <f t="shared" si="8"/>
        <v>53.766666666666666</v>
      </c>
    </row>
    <row r="33" spans="1:19" ht="23.25" customHeight="1">
      <c r="A33" s="19" t="s">
        <v>40</v>
      </c>
      <c r="B33" s="20"/>
      <c r="C33" s="21"/>
      <c r="D33" s="28">
        <f>+D32+D31</f>
        <v>80000</v>
      </c>
      <c r="E33" s="29"/>
      <c r="F33" s="23">
        <v>0</v>
      </c>
      <c r="G33" s="22">
        <v>0</v>
      </c>
      <c r="H33" s="22"/>
      <c r="I33" s="22">
        <v>0</v>
      </c>
      <c r="J33" s="22"/>
      <c r="K33" s="24">
        <f>+K32+K31</f>
        <v>80000</v>
      </c>
      <c r="L33" s="28">
        <f>+L32</f>
        <v>13870</v>
      </c>
      <c r="M33" s="29"/>
      <c r="N33" s="24">
        <f t="shared" si="7"/>
        <v>17.3375</v>
      </c>
      <c r="O33" s="28">
        <f>+O32+O31</f>
        <v>66130</v>
      </c>
      <c r="P33" s="29"/>
      <c r="Q33" s="17"/>
      <c r="R33" s="17"/>
      <c r="S33" s="27">
        <f t="shared" si="8"/>
        <v>82.6625</v>
      </c>
    </row>
    <row r="34" spans="1:19" ht="31.5" customHeight="1">
      <c r="A34" s="33" t="s">
        <v>10</v>
      </c>
      <c r="B34" s="33"/>
      <c r="C34" s="33"/>
      <c r="D34" s="34">
        <v>27570574</v>
      </c>
      <c r="E34" s="34"/>
      <c r="F34" s="35">
        <v>3238872</v>
      </c>
      <c r="G34" s="34">
        <v>3238872</v>
      </c>
      <c r="H34" s="34"/>
      <c r="I34" s="34">
        <v>2579646.98</v>
      </c>
      <c r="J34" s="34"/>
      <c r="K34" s="35">
        <f t="shared" si="6"/>
        <v>27570574</v>
      </c>
      <c r="L34" s="34">
        <v>20226596.79</v>
      </c>
      <c r="M34" s="34"/>
      <c r="N34" s="35">
        <f>+L34*100/K34</f>
        <v>73.36298761861106</v>
      </c>
      <c r="O34" s="36">
        <v>4764330.23</v>
      </c>
      <c r="P34" s="37"/>
      <c r="Q34" s="38"/>
      <c r="R34" s="38"/>
      <c r="S34" s="39">
        <f t="shared" si="8"/>
        <v>17.280489807720365</v>
      </c>
    </row>
    <row r="39" ht="23.25" customHeight="1">
      <c r="B39" s="1" t="s">
        <v>41</v>
      </c>
    </row>
    <row r="40" ht="23.25" customHeight="1">
      <c r="A40" s="1" t="s">
        <v>42</v>
      </c>
    </row>
    <row r="41" ht="23.25" customHeight="1">
      <c r="B41" s="1" t="s">
        <v>43</v>
      </c>
    </row>
    <row r="42" ht="23.25" customHeight="1">
      <c r="A42" s="1" t="s">
        <v>44</v>
      </c>
    </row>
    <row r="43" spans="2:19" s="41" customFormat="1" ht="23.25" customHeight="1">
      <c r="B43" s="41" t="s">
        <v>31</v>
      </c>
      <c r="F43" s="41" t="s">
        <v>15</v>
      </c>
      <c r="H43" s="42">
        <f>K10</f>
        <v>9679230</v>
      </c>
      <c r="I43" s="42"/>
      <c r="J43" s="43" t="s">
        <v>45</v>
      </c>
      <c r="K43" s="41" t="s">
        <v>46</v>
      </c>
      <c r="N43" s="40">
        <f>L10</f>
        <v>7372693.68</v>
      </c>
      <c r="O43" s="40"/>
      <c r="P43" s="40"/>
      <c r="S43" s="43" t="s">
        <v>45</v>
      </c>
    </row>
    <row r="44" spans="1:2" ht="23.25" customHeight="1">
      <c r="A44" s="1" t="s">
        <v>47</v>
      </c>
      <c r="B44" s="44">
        <f>N10</f>
        <v>76.17024990624255</v>
      </c>
    </row>
    <row r="45" spans="2:19" s="41" customFormat="1" ht="23.25" customHeight="1">
      <c r="B45" s="1" t="s">
        <v>48</v>
      </c>
      <c r="F45" s="41" t="s">
        <v>15</v>
      </c>
      <c r="H45" s="42">
        <f>K13</f>
        <v>182200</v>
      </c>
      <c r="I45" s="42"/>
      <c r="J45" s="43" t="s">
        <v>45</v>
      </c>
      <c r="K45" s="41" t="s">
        <v>46</v>
      </c>
      <c r="N45" s="40">
        <f>L13</f>
        <v>103792</v>
      </c>
      <c r="O45" s="40"/>
      <c r="P45" s="40"/>
      <c r="S45" s="43" t="s">
        <v>45</v>
      </c>
    </row>
    <row r="46" spans="1:2" ht="23.25" customHeight="1">
      <c r="A46" s="1" t="s">
        <v>47</v>
      </c>
      <c r="B46" s="44">
        <f>N13</f>
        <v>56.96597145993414</v>
      </c>
    </row>
    <row r="47" spans="2:19" s="41" customFormat="1" ht="23.25" customHeight="1">
      <c r="B47" s="1" t="s">
        <v>33</v>
      </c>
      <c r="F47" s="41" t="s">
        <v>15</v>
      </c>
      <c r="H47" s="42">
        <f>K16</f>
        <v>3830182</v>
      </c>
      <c r="I47" s="42"/>
      <c r="J47" s="43" t="s">
        <v>45</v>
      </c>
      <c r="K47" s="41" t="s">
        <v>46</v>
      </c>
      <c r="N47" s="40">
        <f>L16</f>
        <v>3003016.1100000003</v>
      </c>
      <c r="O47" s="40"/>
      <c r="P47" s="40"/>
      <c r="S47" s="43" t="s">
        <v>45</v>
      </c>
    </row>
    <row r="48" spans="1:2" ht="23.25" customHeight="1">
      <c r="A48" s="1" t="s">
        <v>47</v>
      </c>
      <c r="B48" s="44">
        <f>N16</f>
        <v>78.40400560599994</v>
      </c>
    </row>
    <row r="49" spans="2:19" s="41" customFormat="1" ht="23.25" customHeight="1">
      <c r="B49" s="1" t="s">
        <v>34</v>
      </c>
      <c r="F49" s="41" t="s">
        <v>15</v>
      </c>
      <c r="H49" s="42">
        <f>K19</f>
        <v>750000</v>
      </c>
      <c r="I49" s="42"/>
      <c r="J49" s="43" t="s">
        <v>45</v>
      </c>
      <c r="K49" s="41" t="s">
        <v>46</v>
      </c>
      <c r="N49" s="40">
        <f>L19</f>
        <v>388540.39</v>
      </c>
      <c r="O49" s="40"/>
      <c r="P49" s="40"/>
      <c r="S49" s="43" t="s">
        <v>45</v>
      </c>
    </row>
    <row r="50" spans="1:2" ht="23.25" customHeight="1">
      <c r="A50" s="1" t="s">
        <v>47</v>
      </c>
      <c r="B50" s="44">
        <f>N19</f>
        <v>51.805385333333334</v>
      </c>
    </row>
    <row r="51" spans="2:19" s="41" customFormat="1" ht="23.25" customHeight="1">
      <c r="B51" s="1" t="s">
        <v>35</v>
      </c>
      <c r="F51" s="41" t="s">
        <v>15</v>
      </c>
      <c r="H51" s="42">
        <f>K22</f>
        <v>759030</v>
      </c>
      <c r="I51" s="42"/>
      <c r="J51" s="43" t="s">
        <v>45</v>
      </c>
      <c r="K51" s="41" t="s">
        <v>46</v>
      </c>
      <c r="N51" s="40">
        <f>L22</f>
        <v>417432</v>
      </c>
      <c r="O51" s="40"/>
      <c r="P51" s="40"/>
      <c r="S51" s="43" t="s">
        <v>45</v>
      </c>
    </row>
    <row r="52" spans="1:2" ht="23.25" customHeight="1">
      <c r="A52" s="1" t="s">
        <v>47</v>
      </c>
      <c r="B52" s="44">
        <f>N22</f>
        <v>54.99545472510968</v>
      </c>
    </row>
    <row r="53" spans="2:19" s="41" customFormat="1" ht="23.25" customHeight="1">
      <c r="B53" s="45" t="s">
        <v>36</v>
      </c>
      <c r="C53" s="45"/>
      <c r="D53" s="45"/>
      <c r="F53" s="41" t="s">
        <v>15</v>
      </c>
      <c r="H53" s="42">
        <f>K24</f>
        <v>35000</v>
      </c>
      <c r="I53" s="42"/>
      <c r="J53" s="43" t="s">
        <v>45</v>
      </c>
      <c r="K53" s="41" t="s">
        <v>46</v>
      </c>
      <c r="N53" s="40">
        <f>L24</f>
        <v>0</v>
      </c>
      <c r="O53" s="40"/>
      <c r="P53" s="40"/>
      <c r="S53" s="43" t="s">
        <v>45</v>
      </c>
    </row>
    <row r="54" spans="1:2" s="41" customFormat="1" ht="23.25" customHeight="1">
      <c r="A54" s="41" t="s">
        <v>47</v>
      </c>
      <c r="B54" s="46">
        <f>N24</f>
        <v>0</v>
      </c>
    </row>
    <row r="55" spans="2:19" s="41" customFormat="1" ht="40.5" customHeight="1">
      <c r="B55" s="45" t="s">
        <v>37</v>
      </c>
      <c r="C55" s="45"/>
      <c r="D55" s="45"/>
      <c r="F55" s="41" t="s">
        <v>15</v>
      </c>
      <c r="H55" s="42">
        <f>K27</f>
        <v>313248</v>
      </c>
      <c r="I55" s="42"/>
      <c r="J55" s="43" t="s">
        <v>45</v>
      </c>
      <c r="K55" s="41" t="s">
        <v>46</v>
      </c>
      <c r="N55" s="40">
        <f>L27</f>
        <v>43305</v>
      </c>
      <c r="O55" s="40"/>
      <c r="P55" s="40"/>
      <c r="S55" s="43" t="s">
        <v>45</v>
      </c>
    </row>
    <row r="56" spans="1:2" s="41" customFormat="1" ht="23.25" customHeight="1">
      <c r="A56" s="41" t="s">
        <v>47</v>
      </c>
      <c r="B56" s="46">
        <f>N27</f>
        <v>13.824509653692921</v>
      </c>
    </row>
    <row r="57" spans="2:19" s="41" customFormat="1" ht="24" customHeight="1">
      <c r="B57" s="45" t="s">
        <v>39</v>
      </c>
      <c r="C57" s="45"/>
      <c r="D57" s="45"/>
      <c r="F57" s="41" t="s">
        <v>15</v>
      </c>
      <c r="H57" s="42">
        <f>K30</f>
        <v>3648160</v>
      </c>
      <c r="I57" s="42"/>
      <c r="J57" s="43" t="s">
        <v>45</v>
      </c>
      <c r="K57" s="41" t="s">
        <v>46</v>
      </c>
      <c r="N57" s="40">
        <f>L30</f>
        <v>1155815.6099999999</v>
      </c>
      <c r="O57" s="40"/>
      <c r="P57" s="40"/>
      <c r="S57" s="43" t="s">
        <v>45</v>
      </c>
    </row>
    <row r="58" spans="1:2" s="41" customFormat="1" ht="23.25" customHeight="1">
      <c r="A58" s="41" t="s">
        <v>47</v>
      </c>
      <c r="B58" s="46">
        <f>N30</f>
        <v>31.682152372702948</v>
      </c>
    </row>
    <row r="59" spans="2:19" s="41" customFormat="1" ht="26.25" customHeight="1">
      <c r="B59" s="50" t="s">
        <v>40</v>
      </c>
      <c r="C59" s="50"/>
      <c r="D59" s="50"/>
      <c r="F59" s="41" t="s">
        <v>15</v>
      </c>
      <c r="H59" s="42">
        <f>K33</f>
        <v>80000</v>
      </c>
      <c r="I59" s="42"/>
      <c r="J59" s="43" t="s">
        <v>45</v>
      </c>
      <c r="K59" s="41" t="s">
        <v>46</v>
      </c>
      <c r="N59" s="40">
        <f>L33</f>
        <v>13870</v>
      </c>
      <c r="O59" s="40"/>
      <c r="P59" s="40"/>
      <c r="S59" s="43" t="s">
        <v>45</v>
      </c>
    </row>
    <row r="60" spans="1:2" s="41" customFormat="1" ht="23.25" customHeight="1">
      <c r="A60" s="41" t="s">
        <v>47</v>
      </c>
      <c r="B60" s="46">
        <f>N33</f>
        <v>17.3375</v>
      </c>
    </row>
    <row r="61" spans="2:19" s="41" customFormat="1" ht="26.25" customHeight="1">
      <c r="B61" s="50" t="s">
        <v>49</v>
      </c>
      <c r="C61" s="50"/>
      <c r="D61" s="50"/>
      <c r="F61" s="41" t="s">
        <v>15</v>
      </c>
      <c r="H61" s="42">
        <f>K7</f>
        <v>8006024</v>
      </c>
      <c r="I61" s="42"/>
      <c r="J61" s="43" t="s">
        <v>45</v>
      </c>
      <c r="K61" s="41" t="s">
        <v>46</v>
      </c>
      <c r="N61" s="40">
        <f>L7</f>
        <v>7565792</v>
      </c>
      <c r="O61" s="40"/>
      <c r="P61" s="40"/>
      <c r="S61" s="43" t="s">
        <v>45</v>
      </c>
    </row>
    <row r="62" spans="1:2" s="41" customFormat="1" ht="23.25" customHeight="1">
      <c r="A62" s="41" t="s">
        <v>47</v>
      </c>
      <c r="B62" s="46">
        <f>N7</f>
        <v>94.5012405658539</v>
      </c>
    </row>
    <row r="64" ht="23.25" customHeight="1">
      <c r="B64" s="51" t="s">
        <v>50</v>
      </c>
    </row>
    <row r="65" spans="2:3" ht="23.25" customHeight="1">
      <c r="B65" s="52">
        <v>1</v>
      </c>
      <c r="C65" s="1" t="s">
        <v>52</v>
      </c>
    </row>
    <row r="66" spans="2:3" ht="23.25" customHeight="1">
      <c r="B66" s="53">
        <v>2</v>
      </c>
      <c r="C66" s="1" t="s">
        <v>51</v>
      </c>
    </row>
    <row r="67" ht="23.25" customHeight="1">
      <c r="B67" s="53"/>
    </row>
    <row r="68" ht="23.25" customHeight="1">
      <c r="B68" s="51" t="s">
        <v>53</v>
      </c>
    </row>
    <row r="69" spans="2:3" ht="23.25" customHeight="1">
      <c r="B69" s="1">
        <v>1</v>
      </c>
      <c r="C69" s="1" t="s">
        <v>54</v>
      </c>
    </row>
    <row r="70" spans="2:3" ht="23.25" customHeight="1">
      <c r="B70" s="1">
        <v>2</v>
      </c>
      <c r="C70" s="1" t="s">
        <v>55</v>
      </c>
    </row>
    <row r="72" ht="23.25" customHeight="1">
      <c r="B72" s="51" t="s">
        <v>56</v>
      </c>
    </row>
    <row r="73" spans="2:3" ht="23.25" customHeight="1">
      <c r="B73" s="1">
        <v>1</v>
      </c>
      <c r="C73" s="1" t="s">
        <v>57</v>
      </c>
    </row>
    <row r="74" spans="2:3" ht="23.25" customHeight="1">
      <c r="B74" s="1">
        <v>2</v>
      </c>
      <c r="C74" s="1" t="s">
        <v>58</v>
      </c>
    </row>
  </sheetData>
  <sheetProtection/>
  <mergeCells count="206">
    <mergeCell ref="B59:D59"/>
    <mergeCell ref="H59:I59"/>
    <mergeCell ref="N59:P59"/>
    <mergeCell ref="B61:D61"/>
    <mergeCell ref="H61:I61"/>
    <mergeCell ref="N61:P61"/>
    <mergeCell ref="B53:D53"/>
    <mergeCell ref="B55:D55"/>
    <mergeCell ref="H55:I55"/>
    <mergeCell ref="N55:P55"/>
    <mergeCell ref="B57:D57"/>
    <mergeCell ref="H57:I57"/>
    <mergeCell ref="N57:P57"/>
    <mergeCell ref="H49:I49"/>
    <mergeCell ref="N49:P49"/>
    <mergeCell ref="H51:I51"/>
    <mergeCell ref="N51:P51"/>
    <mergeCell ref="H53:I53"/>
    <mergeCell ref="N53:P53"/>
    <mergeCell ref="H43:I43"/>
    <mergeCell ref="N43:P43"/>
    <mergeCell ref="H45:I45"/>
    <mergeCell ref="N45:P45"/>
    <mergeCell ref="H47:I47"/>
    <mergeCell ref="N47:P47"/>
    <mergeCell ref="A33:C33"/>
    <mergeCell ref="D33:E33"/>
    <mergeCell ref="G33:H33"/>
    <mergeCell ref="I33:J33"/>
    <mergeCell ref="L33:M33"/>
    <mergeCell ref="O33:P33"/>
    <mergeCell ref="A30:C30"/>
    <mergeCell ref="D30:E30"/>
    <mergeCell ref="G30:H30"/>
    <mergeCell ref="I30:J30"/>
    <mergeCell ref="L30:M30"/>
    <mergeCell ref="O30:P30"/>
    <mergeCell ref="A27:C27"/>
    <mergeCell ref="D27:E27"/>
    <mergeCell ref="G27:H27"/>
    <mergeCell ref="I27:J27"/>
    <mergeCell ref="L27:M27"/>
    <mergeCell ref="O27:P27"/>
    <mergeCell ref="A22:C22"/>
    <mergeCell ref="D22:E22"/>
    <mergeCell ref="G22:H22"/>
    <mergeCell ref="I22:J22"/>
    <mergeCell ref="L22:M22"/>
    <mergeCell ref="O22:P22"/>
    <mergeCell ref="A19:C19"/>
    <mergeCell ref="D19:E19"/>
    <mergeCell ref="G19:H19"/>
    <mergeCell ref="I19:J19"/>
    <mergeCell ref="L19:M19"/>
    <mergeCell ref="O19:P19"/>
    <mergeCell ref="O13:P13"/>
    <mergeCell ref="A16:C16"/>
    <mergeCell ref="D16:E16"/>
    <mergeCell ref="G16:H16"/>
    <mergeCell ref="I16:J16"/>
    <mergeCell ref="L16:M16"/>
    <mergeCell ref="O16:P16"/>
    <mergeCell ref="A10:C10"/>
    <mergeCell ref="A13:C13"/>
    <mergeCell ref="D13:E13"/>
    <mergeCell ref="G13:H13"/>
    <mergeCell ref="I13:J13"/>
    <mergeCell ref="L13:M13"/>
    <mergeCell ref="D7:E7"/>
    <mergeCell ref="G7:H7"/>
    <mergeCell ref="I7:J7"/>
    <mergeCell ref="L7:M7"/>
    <mergeCell ref="O6:P6"/>
    <mergeCell ref="D10:E10"/>
    <mergeCell ref="G10:H10"/>
    <mergeCell ref="I10:J10"/>
    <mergeCell ref="L10:M10"/>
    <mergeCell ref="O10:P10"/>
    <mergeCell ref="D9:E9"/>
    <mergeCell ref="G9:H9"/>
    <mergeCell ref="I9:J9"/>
    <mergeCell ref="L9:M9"/>
    <mergeCell ref="O9:P9"/>
    <mergeCell ref="O8:P8"/>
    <mergeCell ref="D8:E8"/>
    <mergeCell ref="G8:H8"/>
    <mergeCell ref="I8:J8"/>
    <mergeCell ref="L8:M8"/>
    <mergeCell ref="O11:P11"/>
    <mergeCell ref="A11:C11"/>
    <mergeCell ref="D11:E11"/>
    <mergeCell ref="G11:H11"/>
    <mergeCell ref="I11:J11"/>
    <mergeCell ref="L11:M11"/>
    <mergeCell ref="O12:P12"/>
    <mergeCell ref="A12:C12"/>
    <mergeCell ref="D12:E12"/>
    <mergeCell ref="G12:H12"/>
    <mergeCell ref="I12:J12"/>
    <mergeCell ref="L12:M12"/>
    <mergeCell ref="A14:C14"/>
    <mergeCell ref="D14:E14"/>
    <mergeCell ref="G14:H14"/>
    <mergeCell ref="I14:J14"/>
    <mergeCell ref="L14:M14"/>
    <mergeCell ref="O14:P14"/>
    <mergeCell ref="O15:P15"/>
    <mergeCell ref="A15:C15"/>
    <mergeCell ref="D15:E15"/>
    <mergeCell ref="G15:H15"/>
    <mergeCell ref="I15:J15"/>
    <mergeCell ref="L15:M15"/>
    <mergeCell ref="O17:P17"/>
    <mergeCell ref="A17:C17"/>
    <mergeCell ref="D17:E17"/>
    <mergeCell ref="G17:H17"/>
    <mergeCell ref="I17:J17"/>
    <mergeCell ref="L17:M17"/>
    <mergeCell ref="A18:C18"/>
    <mergeCell ref="D18:E18"/>
    <mergeCell ref="G18:H18"/>
    <mergeCell ref="I18:J18"/>
    <mergeCell ref="L18:M18"/>
    <mergeCell ref="O18:P18"/>
    <mergeCell ref="O20:P20"/>
    <mergeCell ref="A20:C20"/>
    <mergeCell ref="D20:E20"/>
    <mergeCell ref="G20:H20"/>
    <mergeCell ref="I20:J20"/>
    <mergeCell ref="L20:M20"/>
    <mergeCell ref="O21:P21"/>
    <mergeCell ref="A21:C21"/>
    <mergeCell ref="D21:E21"/>
    <mergeCell ref="G21:H21"/>
    <mergeCell ref="I21:J21"/>
    <mergeCell ref="L21:M21"/>
    <mergeCell ref="A23:C23"/>
    <mergeCell ref="D23:E23"/>
    <mergeCell ref="G23:H23"/>
    <mergeCell ref="I23:J23"/>
    <mergeCell ref="L23:M23"/>
    <mergeCell ref="O23:P23"/>
    <mergeCell ref="O24:P24"/>
    <mergeCell ref="A24:C24"/>
    <mergeCell ref="D24:E24"/>
    <mergeCell ref="G24:H24"/>
    <mergeCell ref="I24:J24"/>
    <mergeCell ref="L24:M24"/>
    <mergeCell ref="O25:P25"/>
    <mergeCell ref="A25:C25"/>
    <mergeCell ref="D25:E25"/>
    <mergeCell ref="G25:H25"/>
    <mergeCell ref="I25:J25"/>
    <mergeCell ref="L25:M25"/>
    <mergeCell ref="O26:P26"/>
    <mergeCell ref="A26:C26"/>
    <mergeCell ref="D26:E26"/>
    <mergeCell ref="G26:H26"/>
    <mergeCell ref="I26:J26"/>
    <mergeCell ref="L26:M26"/>
    <mergeCell ref="G29:H29"/>
    <mergeCell ref="I29:J29"/>
    <mergeCell ref="L29:M29"/>
    <mergeCell ref="O29:P29"/>
    <mergeCell ref="O28:P28"/>
    <mergeCell ref="A28:C28"/>
    <mergeCell ref="D28:E28"/>
    <mergeCell ref="G28:H28"/>
    <mergeCell ref="I28:J28"/>
    <mergeCell ref="L28:M28"/>
    <mergeCell ref="A8:C8"/>
    <mergeCell ref="A9:C9"/>
    <mergeCell ref="O31:P31"/>
    <mergeCell ref="A31:C31"/>
    <mergeCell ref="D31:E31"/>
    <mergeCell ref="G31:H31"/>
    <mergeCell ref="I31:J31"/>
    <mergeCell ref="L31:M31"/>
    <mergeCell ref="A29:C29"/>
    <mergeCell ref="D29:E29"/>
    <mergeCell ref="A32:C32"/>
    <mergeCell ref="D32:E32"/>
    <mergeCell ref="G32:H32"/>
    <mergeCell ref="I32:J32"/>
    <mergeCell ref="L32:M32"/>
    <mergeCell ref="O32:P32"/>
    <mergeCell ref="O34:P34"/>
    <mergeCell ref="D5:E6"/>
    <mergeCell ref="F5:F6"/>
    <mergeCell ref="G5:H6"/>
    <mergeCell ref="I5:J6"/>
    <mergeCell ref="A34:C34"/>
    <mergeCell ref="D34:E34"/>
    <mergeCell ref="G34:H34"/>
    <mergeCell ref="I34:J34"/>
    <mergeCell ref="L34:M34"/>
    <mergeCell ref="O7:P7"/>
    <mergeCell ref="L5:N5"/>
    <mergeCell ref="L6:M6"/>
    <mergeCell ref="O5:S5"/>
    <mergeCell ref="A2:S2"/>
    <mergeCell ref="A1:S1"/>
    <mergeCell ref="A3:S3"/>
    <mergeCell ref="K5:K6"/>
    <mergeCell ref="A5:C6"/>
    <mergeCell ref="A7:C7"/>
  </mergeCells>
  <printOptions/>
  <pageMargins left="0.4330708661417323" right="0.393700787401574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2022-03-14T08:47:58Z</dcterms:created>
  <dcterms:modified xsi:type="dcterms:W3CDTF">2022-03-15T04:37:08Z</dcterms:modified>
  <cp:category/>
  <cp:version/>
  <cp:contentType/>
  <cp:contentStatus/>
</cp:coreProperties>
</file>